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Johnson\Documents\ARES Coaching Inc - Kerri Herrity\Website and Web Documents\Documents\"/>
    </mc:Choice>
  </mc:AlternateContent>
  <xr:revisionPtr revIDLastSave="0" documentId="13_ncr:1_{76DB9A2F-EAEB-462D-8EF6-392B3A1EE37F}" xr6:coauthVersionLast="40" xr6:coauthVersionMax="40" xr10:uidLastSave="{00000000-0000-0000-0000-000000000000}"/>
  <bookViews>
    <workbookView xWindow="0" yWindow="0" windowWidth="15345" windowHeight="6705" xr2:uid="{00000000-000D-0000-FFFF-FFFF00000000}"/>
  </bookViews>
  <sheets>
    <sheet name="Realtor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B25" i="1" l="1"/>
  <c r="C25" i="1"/>
  <c r="C28" i="1"/>
  <c r="C27" i="1"/>
  <c r="C26" i="1"/>
  <c r="C24" i="1"/>
  <c r="C23" i="1"/>
  <c r="C22" i="1"/>
  <c r="C21" i="1"/>
  <c r="C20" i="1"/>
  <c r="C19" i="1"/>
  <c r="C29" i="1" l="1"/>
  <c r="B11" i="1" s="1"/>
  <c r="B12" i="1" s="1"/>
  <c r="I19" i="1" s="1"/>
  <c r="B28" i="1"/>
  <c r="B27" i="1"/>
  <c r="B26" i="1"/>
  <c r="B24" i="1"/>
  <c r="B23" i="1"/>
  <c r="B21" i="1"/>
  <c r="B22" i="1"/>
  <c r="B20" i="1"/>
  <c r="B19" i="1"/>
  <c r="B29" i="1" l="1"/>
</calcChain>
</file>

<file path=xl/sharedStrings.xml><?xml version="1.0" encoding="utf-8"?>
<sst xmlns="http://schemas.openxmlformats.org/spreadsheetml/2006/main" count="38" uniqueCount="36">
  <si>
    <t>TEAM/INDIVIDUAL BUDGET TRACKING SYSTEM</t>
  </si>
  <si>
    <t>VOLUME</t>
  </si>
  <si>
    <t>GCI</t>
  </si>
  <si>
    <t>COST OF SALES</t>
  </si>
  <si>
    <t>*Breakdown of Expenses Above</t>
  </si>
  <si>
    <t>*EXPENSES</t>
  </si>
  <si>
    <t>GROSS PROFIT</t>
  </si>
  <si>
    <t>NET COMMISSION INCOME</t>
  </si>
  <si>
    <t>Goal</t>
  </si>
  <si>
    <t>Low</t>
  </si>
  <si>
    <t>High</t>
  </si>
  <si>
    <t>% of Gross Profit</t>
  </si>
  <si>
    <t>Occupancy</t>
  </si>
  <si>
    <t>Technology</t>
  </si>
  <si>
    <t>Phone</t>
  </si>
  <si>
    <t>Supplies</t>
  </si>
  <si>
    <t>Education/Dues</t>
  </si>
  <si>
    <t>Equipment</t>
  </si>
  <si>
    <t>Auto (Mileage)</t>
  </si>
  <si>
    <t>Auto Insurance</t>
  </si>
  <si>
    <t>EXPENSE GUIDELINE</t>
  </si>
  <si>
    <t>Lead Gen (prospect &amp; market)</t>
  </si>
  <si>
    <t xml:space="preserve"> = 30% Max</t>
  </si>
  <si>
    <t>**Health Insurance can fold into Salaries/Benefit</t>
  </si>
  <si>
    <t>Owner Profit/Income:</t>
  </si>
  <si>
    <t>EXPENSES</t>
  </si>
  <si>
    <t>LOW</t>
  </si>
  <si>
    <t>HIGH/MAX</t>
  </si>
  <si>
    <t>Total Expenses</t>
  </si>
  <si>
    <t>Splits with Broker/Referrals Paid to Other Agents = Cost of Sales</t>
  </si>
  <si>
    <t>Salaries Contract Labor</t>
  </si>
  <si>
    <t>RULE:  Lead with Revenue</t>
  </si>
  <si>
    <t>RULE 2:  Track Expenses and Income Monthly</t>
  </si>
  <si>
    <t xml:space="preserve"> </t>
  </si>
  <si>
    <t>SAMPLE</t>
  </si>
  <si>
    <t>Copyright ARES, Inc. 2014- 2019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</si>
</sst>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3" fillId="0" borderId="3" xfId="0" applyFon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center"/>
    </xf>
    <xf numFmtId="166" fontId="3" fillId="0" borderId="12" xfId="0" applyNumberFormat="1" applyFont="1" applyBorder="1" applyAlignment="1">
      <alignment horizontal="right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166" fontId="3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/>
    <xf numFmtId="0" fontId="3" fillId="0" borderId="0" xfId="0" applyFont="1" applyBorder="1"/>
    <xf numFmtId="0" fontId="3" fillId="0" borderId="15" xfId="0" applyFont="1" applyBorder="1"/>
    <xf numFmtId="164" fontId="3" fillId="0" borderId="0" xfId="0" applyNumberFormat="1" applyFont="1" applyBorder="1"/>
    <xf numFmtId="0" fontId="0" fillId="0" borderId="4" xfId="0" applyBorder="1"/>
    <xf numFmtId="165" fontId="3" fillId="0" borderId="0" xfId="0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3" xfId="0" applyFont="1" applyBorder="1"/>
    <xf numFmtId="0" fontId="8" fillId="0" borderId="1" xfId="0" applyFont="1" applyBorder="1"/>
    <xf numFmtId="0" fontId="8" fillId="0" borderId="15" xfId="0" applyFont="1" applyBorder="1" applyAlignment="1">
      <alignment horizontal="center"/>
    </xf>
    <xf numFmtId="164" fontId="0" fillId="0" borderId="0" xfId="0" applyNumberFormat="1" applyFont="1" applyBorder="1"/>
    <xf numFmtId="0" fontId="6" fillId="0" borderId="16" xfId="0" applyFont="1" applyBorder="1"/>
    <xf numFmtId="0" fontId="6" fillId="0" borderId="17" xfId="0" applyFont="1" applyBorder="1"/>
    <xf numFmtId="166" fontId="1" fillId="0" borderId="18" xfId="0" applyNumberFormat="1" applyFont="1" applyBorder="1"/>
    <xf numFmtId="0" fontId="0" fillId="2" borderId="3" xfId="0" applyFill="1" applyBorder="1"/>
    <xf numFmtId="164" fontId="0" fillId="2" borderId="0" xfId="0" applyNumberFormat="1" applyFill="1" applyBorder="1"/>
    <xf numFmtId="0" fontId="0" fillId="2" borderId="0" xfId="0" applyFill="1" applyBorder="1"/>
    <xf numFmtId="0" fontId="0" fillId="2" borderId="4" xfId="0" applyFill="1" applyBorder="1"/>
    <xf numFmtId="0" fontId="0" fillId="3" borderId="0" xfId="0" applyFill="1"/>
    <xf numFmtId="0" fontId="0" fillId="4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9525</xdr:rowOff>
    </xdr:from>
    <xdr:to>
      <xdr:col>4</xdr:col>
      <xdr:colOff>104774</xdr:colOff>
      <xdr:row>4</xdr:row>
      <xdr:rowOff>123824</xdr:rowOff>
    </xdr:to>
    <xdr:pic>
      <xdr:nvPicPr>
        <xdr:cNvPr id="3" name="Graphic 34">
          <a:extLst>
            <a:ext uri="{FF2B5EF4-FFF2-40B4-BE49-F238E27FC236}">
              <a16:creationId xmlns:a16="http://schemas.microsoft.com/office/drawing/2014/main" id="{C192CD37-507C-44CD-9632-A78628BEF6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114675" y="9525"/>
          <a:ext cx="1590674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A29" zoomScaleNormal="100" workbookViewId="0">
      <selection activeCell="A33" sqref="A33"/>
    </sheetView>
  </sheetViews>
  <sheetFormatPr defaultRowHeight="15" x14ac:dyDescent="0.25"/>
  <cols>
    <col min="1" max="1" width="29.85546875" bestFit="1" customWidth="1"/>
    <col min="2" max="2" width="16.5703125" bestFit="1" customWidth="1"/>
    <col min="3" max="4" width="11.28515625" bestFit="1" customWidth="1"/>
  </cols>
  <sheetData>
    <row r="1" spans="1:10" x14ac:dyDescent="0.25">
      <c r="A1" t="s">
        <v>34</v>
      </c>
    </row>
    <row r="2" spans="1:10" x14ac:dyDescent="0.25">
      <c r="F2" s="37" t="s">
        <v>31</v>
      </c>
      <c r="G2" s="37"/>
      <c r="H2" s="37"/>
    </row>
    <row r="3" spans="1:10" x14ac:dyDescent="0.25">
      <c r="A3" t="s">
        <v>0</v>
      </c>
      <c r="F3" s="37" t="s">
        <v>32</v>
      </c>
      <c r="G3" s="37"/>
      <c r="H3" s="37"/>
      <c r="I3" s="37"/>
      <c r="J3" s="37"/>
    </row>
    <row r="4" spans="1:10" x14ac:dyDescent="0.25">
      <c r="A4" s="2" t="s">
        <v>33</v>
      </c>
    </row>
    <row r="5" spans="1:10" ht="15.75" thickBot="1" x14ac:dyDescent="0.3"/>
    <row r="6" spans="1:10" x14ac:dyDescent="0.25">
      <c r="A6" s="6"/>
      <c r="B6" s="9" t="s">
        <v>8</v>
      </c>
      <c r="C6" s="9" t="s">
        <v>9</v>
      </c>
      <c r="D6" s="12" t="s">
        <v>10</v>
      </c>
    </row>
    <row r="7" spans="1:10" ht="15.75" x14ac:dyDescent="0.25">
      <c r="A7" s="7" t="s">
        <v>1</v>
      </c>
      <c r="B7" s="10">
        <v>5000000</v>
      </c>
      <c r="C7" s="10"/>
      <c r="D7" s="13"/>
      <c r="E7" s="1"/>
      <c r="F7" s="1"/>
      <c r="G7" s="1"/>
      <c r="H7" s="1"/>
    </row>
    <row r="8" spans="1:10" ht="15.75" x14ac:dyDescent="0.25">
      <c r="A8" s="7" t="s">
        <v>2</v>
      </c>
      <c r="B8" s="10">
        <f>SUM(B7*0.03)</f>
        <v>150000</v>
      </c>
      <c r="C8" s="10"/>
      <c r="D8" s="13"/>
      <c r="E8" s="1"/>
      <c r="F8" s="1"/>
      <c r="G8" s="1"/>
      <c r="H8" s="1"/>
    </row>
    <row r="9" spans="1:10" ht="15.75" x14ac:dyDescent="0.25">
      <c r="A9" s="7" t="s">
        <v>3</v>
      </c>
      <c r="B9" s="10">
        <v>5000</v>
      </c>
      <c r="C9" s="10"/>
      <c r="D9" s="13"/>
      <c r="E9" s="1" t="s">
        <v>29</v>
      </c>
      <c r="F9" s="1"/>
      <c r="G9" s="1"/>
      <c r="H9" s="1"/>
    </row>
    <row r="10" spans="1:10" ht="15.75" x14ac:dyDescent="0.25">
      <c r="A10" s="7" t="s">
        <v>6</v>
      </c>
      <c r="B10" s="10">
        <f>SUM(B8-B9)</f>
        <v>145000</v>
      </c>
      <c r="C10" s="10"/>
      <c r="D10" s="13"/>
      <c r="E10" s="1"/>
      <c r="F10" s="1"/>
      <c r="G10" s="1"/>
      <c r="H10" s="1"/>
    </row>
    <row r="11" spans="1:10" ht="15.75" x14ac:dyDescent="0.25">
      <c r="A11" s="7" t="s">
        <v>5</v>
      </c>
      <c r="B11" s="10">
        <f>SUM(C29+0)</f>
        <v>24722.5</v>
      </c>
      <c r="C11" s="10" t="s">
        <v>33</v>
      </c>
      <c r="D11" s="13" t="s">
        <v>33</v>
      </c>
      <c r="E11" s="1"/>
      <c r="F11" s="1"/>
      <c r="G11" s="1"/>
      <c r="H11" s="1"/>
    </row>
    <row r="12" spans="1:10" ht="15.75" x14ac:dyDescent="0.25">
      <c r="A12" s="7" t="s">
        <v>7</v>
      </c>
      <c r="B12" s="10">
        <f>SUM(B10-B11)</f>
        <v>120277.5</v>
      </c>
      <c r="C12" s="10"/>
      <c r="D12" s="13"/>
      <c r="E12" s="1"/>
      <c r="F12" s="1"/>
      <c r="G12" s="1"/>
      <c r="H12" s="1"/>
    </row>
    <row r="13" spans="1:10" ht="16.5" thickBot="1" x14ac:dyDescent="0.3">
      <c r="A13" s="8"/>
      <c r="B13" s="11"/>
      <c r="C13" s="11"/>
      <c r="D13" s="5"/>
      <c r="E13" s="1"/>
      <c r="F13" s="1"/>
      <c r="G13" s="1"/>
      <c r="H13" s="1"/>
    </row>
    <row r="14" spans="1:10" ht="15.75" x14ac:dyDescent="0.25">
      <c r="A14" s="1"/>
      <c r="B14" s="1"/>
      <c r="C14" s="1"/>
      <c r="D14" s="1"/>
      <c r="E14" s="1"/>
      <c r="F14" s="1"/>
      <c r="G14" s="1"/>
      <c r="H14" s="1"/>
    </row>
    <row r="15" spans="1:10" ht="15.75" x14ac:dyDescent="0.25">
      <c r="A15" s="1"/>
      <c r="B15" s="1"/>
      <c r="C15" s="1"/>
      <c r="D15" s="1"/>
      <c r="E15" s="1"/>
      <c r="F15" s="1"/>
      <c r="G15" s="1"/>
      <c r="H15" s="1"/>
    </row>
    <row r="16" spans="1:10" ht="15.75" x14ac:dyDescent="0.25">
      <c r="A16" s="1" t="s">
        <v>20</v>
      </c>
      <c r="B16" s="14" t="s">
        <v>11</v>
      </c>
      <c r="C16" s="1" t="s">
        <v>22</v>
      </c>
      <c r="D16" s="1"/>
      <c r="E16" s="1"/>
      <c r="F16" s="1"/>
      <c r="G16" s="1"/>
      <c r="H16" s="1"/>
    </row>
    <row r="17" spans="1:9" ht="16.5" thickBot="1" x14ac:dyDescent="0.3">
      <c r="A17" s="15" t="s">
        <v>4</v>
      </c>
      <c r="B17" s="16"/>
      <c r="C17" s="16"/>
      <c r="D17" s="16"/>
      <c r="E17" s="1"/>
      <c r="F17" s="1"/>
      <c r="G17" s="1"/>
      <c r="H17" s="1"/>
    </row>
    <row r="18" spans="1:9" ht="16.5" thickBot="1" x14ac:dyDescent="0.3">
      <c r="A18" s="27" t="s">
        <v>25</v>
      </c>
      <c r="B18" s="28" t="s">
        <v>27</v>
      </c>
      <c r="C18" s="28" t="s">
        <v>26</v>
      </c>
      <c r="D18" s="17"/>
      <c r="E18" s="17"/>
      <c r="F18" s="17"/>
      <c r="G18" s="17"/>
      <c r="H18" s="17"/>
      <c r="I18" s="3"/>
    </row>
    <row r="19" spans="1:9" ht="16.5" thickBot="1" x14ac:dyDescent="0.3">
      <c r="A19" s="4" t="s">
        <v>30</v>
      </c>
      <c r="B19" s="18">
        <f>SUM(B10*0.111)</f>
        <v>16095</v>
      </c>
      <c r="C19" s="18">
        <f>SUM(B10*0.06)</f>
        <v>8700</v>
      </c>
      <c r="D19" s="16"/>
      <c r="E19" s="16"/>
      <c r="F19" s="30" t="s">
        <v>24</v>
      </c>
      <c r="G19" s="31"/>
      <c r="H19" s="31"/>
      <c r="I19" s="32">
        <f>SUM(B12+0)</f>
        <v>120277.5</v>
      </c>
    </row>
    <row r="20" spans="1:9" ht="15.75" x14ac:dyDescent="0.25">
      <c r="A20" s="4" t="s">
        <v>21</v>
      </c>
      <c r="B20" s="20">
        <f>SUM(B10*0.1)</f>
        <v>14500</v>
      </c>
      <c r="C20" s="18">
        <f>SUM(B10*0.052)</f>
        <v>7540</v>
      </c>
      <c r="D20" s="16"/>
      <c r="E20" s="16"/>
      <c r="F20" s="16"/>
      <c r="G20" s="16"/>
      <c r="H20" s="16"/>
      <c r="I20" s="19"/>
    </row>
    <row r="21" spans="1:9" ht="15.75" x14ac:dyDescent="0.25">
      <c r="A21" s="4" t="s">
        <v>12</v>
      </c>
      <c r="B21" s="21">
        <f>SUM(B10*0.008)</f>
        <v>1160</v>
      </c>
      <c r="C21" s="18">
        <f>SUM(B10*0.005)</f>
        <v>725</v>
      </c>
      <c r="D21" s="22"/>
      <c r="E21" s="22"/>
      <c r="F21" s="22"/>
      <c r="G21" s="22"/>
      <c r="H21" s="22"/>
      <c r="I21" s="19"/>
    </row>
    <row r="22" spans="1:9" ht="15.75" x14ac:dyDescent="0.25">
      <c r="A22" s="4" t="s">
        <v>13</v>
      </c>
      <c r="B22" s="21">
        <f>SUM(B10*0.022)</f>
        <v>3190</v>
      </c>
      <c r="C22" s="18">
        <f>SUM(B10*0.011)</f>
        <v>1595</v>
      </c>
      <c r="D22" s="22"/>
      <c r="E22" s="22"/>
      <c r="F22" s="22"/>
      <c r="G22" s="22"/>
      <c r="H22" s="22"/>
      <c r="I22" s="19"/>
    </row>
    <row r="23" spans="1:9" ht="15.75" x14ac:dyDescent="0.25">
      <c r="A23" s="4" t="s">
        <v>14</v>
      </c>
      <c r="B23" s="21">
        <f>SUM(B10*0.014)</f>
        <v>2030</v>
      </c>
      <c r="C23" s="18">
        <f>SUM(B10*0.007)</f>
        <v>1015</v>
      </c>
      <c r="D23" s="22"/>
      <c r="E23" s="22"/>
      <c r="F23" s="22"/>
      <c r="G23" s="22"/>
      <c r="H23" s="22"/>
      <c r="I23" s="19"/>
    </row>
    <row r="24" spans="1:9" ht="15.75" x14ac:dyDescent="0.25">
      <c r="A24" s="4" t="s">
        <v>15</v>
      </c>
      <c r="B24" s="21">
        <f>SUM(B10*0.01)</f>
        <v>1450</v>
      </c>
      <c r="C24" s="29">
        <f>SUM(B10*0.005)</f>
        <v>725</v>
      </c>
      <c r="D24" s="22"/>
      <c r="E24" s="22"/>
      <c r="F24" s="22"/>
      <c r="G24" s="22"/>
      <c r="H24" s="22"/>
      <c r="I24" s="19"/>
    </row>
    <row r="25" spans="1:9" ht="15.75" x14ac:dyDescent="0.25">
      <c r="A25" s="4" t="s">
        <v>16</v>
      </c>
      <c r="B25" s="21">
        <f>SUM(B10*0.02)</f>
        <v>2900</v>
      </c>
      <c r="C25" s="29">
        <f>SUM(B10*0.01)</f>
        <v>1450</v>
      </c>
      <c r="D25" s="22"/>
      <c r="E25" s="22"/>
      <c r="F25" s="22"/>
      <c r="G25" s="22"/>
      <c r="H25" s="22"/>
      <c r="I25" s="19"/>
    </row>
    <row r="26" spans="1:9" ht="15.75" x14ac:dyDescent="0.25">
      <c r="A26" s="4" t="s">
        <v>17</v>
      </c>
      <c r="B26" s="21">
        <f>SUM(B10*0.02)</f>
        <v>2900</v>
      </c>
      <c r="C26" s="21">
        <f>SUM(B10*0.01)</f>
        <v>1450</v>
      </c>
      <c r="D26" s="22"/>
      <c r="E26" s="22"/>
      <c r="F26" s="22"/>
      <c r="G26" s="22"/>
      <c r="H26" s="22"/>
      <c r="I26" s="19"/>
    </row>
    <row r="27" spans="1:9" ht="15.75" x14ac:dyDescent="0.25">
      <c r="A27" s="4" t="s">
        <v>18</v>
      </c>
      <c r="B27" s="21">
        <f>SUM(B10*0.015)</f>
        <v>2175</v>
      </c>
      <c r="C27" s="21">
        <f>SUM(B10*0.0075)</f>
        <v>1087.5</v>
      </c>
      <c r="D27" s="22"/>
      <c r="E27" s="22"/>
      <c r="F27" s="22"/>
      <c r="G27" s="22"/>
      <c r="H27" s="22"/>
      <c r="I27" s="19"/>
    </row>
    <row r="28" spans="1:9" ht="15.75" x14ac:dyDescent="0.25">
      <c r="A28" s="4" t="s">
        <v>19</v>
      </c>
      <c r="B28" s="21">
        <f>SUM(B10*0.006)</f>
        <v>870</v>
      </c>
      <c r="C28" s="21">
        <f>SUM(B10*0.003)</f>
        <v>435</v>
      </c>
      <c r="D28" s="22"/>
      <c r="E28" s="22"/>
      <c r="F28" s="22"/>
      <c r="G28" s="22"/>
      <c r="H28" s="22"/>
      <c r="I28" s="19"/>
    </row>
    <row r="29" spans="1:9" x14ac:dyDescent="0.25">
      <c r="A29" s="33" t="s">
        <v>28</v>
      </c>
      <c r="B29" s="34">
        <f>SUM(B19:B28)</f>
        <v>47270</v>
      </c>
      <c r="C29" s="34">
        <f>SUM(C19:C28)</f>
        <v>24722.5</v>
      </c>
      <c r="D29" s="35"/>
      <c r="E29" s="35"/>
      <c r="F29" s="35"/>
      <c r="G29" s="35"/>
      <c r="H29" s="35"/>
      <c r="I29" s="36"/>
    </row>
    <row r="30" spans="1:9" x14ac:dyDescent="0.25">
      <c r="A30" s="26" t="s">
        <v>23</v>
      </c>
      <c r="B30" s="22"/>
      <c r="C30" s="22"/>
      <c r="D30" s="22"/>
      <c r="E30" s="22"/>
      <c r="F30" s="22"/>
      <c r="G30" s="22"/>
      <c r="H30" s="22"/>
      <c r="I30" s="19"/>
    </row>
    <row r="31" spans="1:9" ht="15.75" thickBot="1" x14ac:dyDescent="0.3">
      <c r="A31" s="23"/>
      <c r="B31" s="24"/>
      <c r="C31" s="24"/>
      <c r="D31" s="24"/>
      <c r="E31" s="24"/>
      <c r="F31" s="24"/>
      <c r="G31" s="24"/>
      <c r="H31" s="24"/>
      <c r="I31" s="25"/>
    </row>
    <row r="33" spans="1:1" ht="20.25" customHeight="1" x14ac:dyDescent="0.25">
      <c r="A33" s="38" t="s">
        <v>35</v>
      </c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Realtor Budget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 Morgan</cp:lastModifiedBy>
  <cp:lastPrinted>2018-10-19T12:58:53Z</cp:lastPrinted>
  <dcterms:created xsi:type="dcterms:W3CDTF">2015-12-21T18:19:06Z</dcterms:created>
  <dcterms:modified xsi:type="dcterms:W3CDTF">2019-01-17T22:07:56Z</dcterms:modified>
</cp:coreProperties>
</file>